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Apache2\htdocs\cho\data\화학분석\spectrophotometer\"/>
    </mc:Choice>
  </mc:AlternateContent>
  <xr:revisionPtr revIDLastSave="0" documentId="13_ncr:1_{24B167C7-9C53-4819-9848-82ACE135BE27}" xr6:coauthVersionLast="47" xr6:coauthVersionMax="47" xr10:uidLastSave="{00000000-0000-0000-0000-000000000000}"/>
  <bookViews>
    <workbookView xWindow="-23148" yWindow="-1452" windowWidth="23256" windowHeight="12576" activeTab="1" xr2:uid="{00000000-000D-0000-FFFF-FFFF00000000}"/>
  </bookViews>
  <sheets>
    <sheet name="검량선 작성" sheetId="1" r:id="rId1"/>
    <sheet name="최소제곱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2" l="1"/>
  <c r="F26" i="2"/>
  <c r="C27" i="2"/>
  <c r="C26" i="2"/>
  <c r="F22" i="2"/>
  <c r="F21" i="2"/>
  <c r="B13" i="2"/>
  <c r="D10" i="2"/>
  <c r="D11" i="2"/>
  <c r="D9" i="2"/>
  <c r="G6" i="2"/>
  <c r="F6" i="2"/>
  <c r="E6" i="2"/>
  <c r="C11" i="2" s="1"/>
  <c r="E11" i="2" s="1"/>
  <c r="D6" i="2"/>
  <c r="C10" i="2" s="1"/>
  <c r="F10" i="2" s="1"/>
  <c r="C6" i="2"/>
  <c r="C9" i="2" s="1"/>
  <c r="B19" i="1"/>
  <c r="C5" i="1"/>
  <c r="D5" i="1"/>
  <c r="E5" i="1"/>
  <c r="F5" i="1"/>
  <c r="B5" i="1"/>
  <c r="D13" i="2" l="1"/>
  <c r="C13" i="2"/>
  <c r="F9" i="2"/>
  <c r="E9" i="2"/>
  <c r="E10" i="2"/>
  <c r="F11" i="2"/>
  <c r="A9" i="1"/>
  <c r="A19" i="1" s="1"/>
  <c r="E13" i="2" l="1"/>
  <c r="F13" i="2"/>
  <c r="D9" i="1"/>
  <c r="F17" i="2" l="1"/>
  <c r="E15" i="2"/>
  <c r="F16" i="2"/>
</calcChain>
</file>

<file path=xl/sharedStrings.xml><?xml version="1.0" encoding="utf-8"?>
<sst xmlns="http://schemas.openxmlformats.org/spreadsheetml/2006/main" count="45" uniqueCount="35">
  <si>
    <t>a</t>
    <phoneticPr fontId="1" type="noConversion"/>
  </si>
  <si>
    <t>b</t>
    <phoneticPr fontId="1" type="noConversion"/>
  </si>
  <si>
    <t>그래프에 의한 미지 시료 농도</t>
    <phoneticPr fontId="1" type="noConversion"/>
  </si>
  <si>
    <t>직선식에의 한 미지 시료 농도</t>
    <phoneticPr fontId="1" type="noConversion"/>
  </si>
  <si>
    <t xml:space="preserve">=(0.8944-0.4472)/(10-5) = </t>
    <phoneticPr fontId="1" type="noConversion"/>
  </si>
  <si>
    <t xml:space="preserve">=0.8944-(0.08944*10) = </t>
    <phoneticPr fontId="1" type="noConversion"/>
  </si>
  <si>
    <t>직선의 식 y = ax + b = 0.08944x</t>
    <phoneticPr fontId="1" type="noConversion"/>
  </si>
  <si>
    <r>
      <t>미지 A(y</t>
    </r>
    <r>
      <rPr>
        <vertAlign val="subscript"/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3"/>
        <charset val="129"/>
        <scheme val="minor"/>
      </rPr>
      <t>)</t>
    </r>
    <phoneticPr fontId="1" type="noConversion"/>
  </si>
  <si>
    <r>
      <t>미지 B(y</t>
    </r>
    <r>
      <rPr>
        <vertAlign val="subscript"/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9"/>
        <scheme val="minor"/>
      </rPr>
      <t>)</t>
    </r>
    <phoneticPr fontId="1" type="noConversion"/>
  </si>
  <si>
    <r>
      <t>x = y</t>
    </r>
    <r>
      <rPr>
        <vertAlign val="subscript"/>
        <sz val="11"/>
        <color theme="1"/>
        <rFont val="맑은 고딕"/>
        <family val="3"/>
        <charset val="129"/>
        <scheme val="minor"/>
      </rPr>
      <t>1</t>
    </r>
    <r>
      <rPr>
        <sz val="11"/>
        <color theme="1"/>
        <rFont val="맑은 고딕"/>
        <family val="2"/>
        <charset val="129"/>
        <scheme val="minor"/>
      </rPr>
      <t xml:space="preserve"> / a = </t>
    </r>
    <phoneticPr fontId="1" type="noConversion"/>
  </si>
  <si>
    <r>
      <t>x = y</t>
    </r>
    <r>
      <rPr>
        <vertAlign val="subscript"/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2"/>
        <charset val="129"/>
        <scheme val="minor"/>
      </rPr>
      <t xml:space="preserve"> / a = </t>
    </r>
    <phoneticPr fontId="1" type="noConversion"/>
  </si>
  <si>
    <t>표준용액 농도</t>
    <phoneticPr fontId="1" type="noConversion"/>
  </si>
  <si>
    <t>흡광도 1회</t>
    <phoneticPr fontId="1" type="noConversion"/>
  </si>
  <si>
    <t>흡광도 2회</t>
  </si>
  <si>
    <t>흡광도 3회</t>
  </si>
  <si>
    <t>평균</t>
    <phoneticPr fontId="1" type="noConversion"/>
  </si>
  <si>
    <t>흡광도(y)</t>
    <phoneticPr fontId="1" type="noConversion"/>
  </si>
  <si>
    <t>표준용액 농도(x)</t>
    <phoneticPr fontId="1" type="noConversion"/>
  </si>
  <si>
    <r>
      <t>x</t>
    </r>
    <r>
      <rPr>
        <vertAlign val="superscript"/>
        <sz val="11"/>
        <color theme="1"/>
        <rFont val="맑은 고딕"/>
        <family val="3"/>
        <charset val="129"/>
        <scheme val="minor"/>
      </rPr>
      <t>2</t>
    </r>
    <phoneticPr fontId="1" type="noConversion"/>
  </si>
  <si>
    <r>
      <t>y</t>
    </r>
    <r>
      <rPr>
        <vertAlign val="superscript"/>
        <sz val="11"/>
        <color theme="1"/>
        <rFont val="맑은 고딕"/>
        <family val="3"/>
        <charset val="129"/>
        <scheme val="minor"/>
      </rPr>
      <t>2</t>
    </r>
    <phoneticPr fontId="1" type="noConversion"/>
  </si>
  <si>
    <t>xy</t>
    <phoneticPr fontId="1" type="noConversion"/>
  </si>
  <si>
    <r>
      <t>Σ</t>
    </r>
    <r>
      <rPr>
        <sz val="11"/>
        <color theme="1"/>
        <rFont val="돋움"/>
        <family val="3"/>
        <charset val="129"/>
      </rPr>
      <t>x</t>
    </r>
    <phoneticPr fontId="1" type="noConversion"/>
  </si>
  <si>
    <r>
      <t>Σ</t>
    </r>
    <r>
      <rPr>
        <sz val="11"/>
        <color theme="1"/>
        <rFont val="돋움"/>
        <family val="3"/>
        <charset val="129"/>
      </rPr>
      <t>y</t>
    </r>
    <phoneticPr fontId="1" type="noConversion"/>
  </si>
  <si>
    <r>
      <t>Σ</t>
    </r>
    <r>
      <rPr>
        <sz val="11"/>
        <color theme="1"/>
        <rFont val="돋움"/>
        <family val="3"/>
        <charset val="129"/>
      </rPr>
      <t>xy</t>
    </r>
    <phoneticPr fontId="1" type="noConversion"/>
  </si>
  <si>
    <r>
      <t>Σx</t>
    </r>
    <r>
      <rPr>
        <vertAlign val="superscript"/>
        <sz val="11"/>
        <color theme="1"/>
        <rFont val="돋움"/>
        <family val="2"/>
        <charset val="129"/>
      </rPr>
      <t>2</t>
    </r>
    <phoneticPr fontId="1" type="noConversion"/>
  </si>
  <si>
    <r>
      <t>Σy</t>
    </r>
    <r>
      <rPr>
        <vertAlign val="superscript"/>
        <sz val="11"/>
        <color theme="1"/>
        <rFont val="돋움"/>
        <family val="2"/>
        <charset val="129"/>
      </rPr>
      <t>2</t>
    </r>
    <phoneticPr fontId="1" type="noConversion"/>
  </si>
  <si>
    <t>표준용액의 수</t>
    <phoneticPr fontId="1" type="noConversion"/>
  </si>
  <si>
    <t>1. 아스피린 표준용액과 미지시료의 흡광도</t>
    <phoneticPr fontId="1" type="noConversion"/>
  </si>
  <si>
    <t>2. 검량선 수식</t>
    <phoneticPr fontId="1" type="noConversion"/>
  </si>
  <si>
    <t>검량선 수식</t>
    <phoneticPr fontId="1" type="noConversion"/>
  </si>
  <si>
    <t>미지시료의 농도(ppm)</t>
    <phoneticPr fontId="1" type="noConversion"/>
  </si>
  <si>
    <t>희석 배율</t>
    <phoneticPr fontId="1" type="noConversion"/>
  </si>
  <si>
    <t>원시료의 농도</t>
    <phoneticPr fontId="1" type="noConversion"/>
  </si>
  <si>
    <t>3. 분석용 미지시료의 농도</t>
    <phoneticPr fontId="1" type="noConversion"/>
  </si>
  <si>
    <t>3. 원미지시료의 농도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</si>
</sst>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vertAlign val="subscript"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vertAlign val="superscript"/>
      <sz val="11"/>
      <color theme="1"/>
      <name val="맑은 고딕"/>
      <family val="3"/>
      <charset val="129"/>
      <scheme val="minor"/>
    </font>
    <font>
      <sz val="11"/>
      <color theme="1"/>
      <name val="Calibri"/>
      <family val="3"/>
      <charset val="161"/>
    </font>
    <font>
      <sz val="11"/>
      <color theme="1"/>
      <name val="돋움"/>
      <family val="3"/>
      <charset val="129"/>
    </font>
    <font>
      <vertAlign val="superscript"/>
      <sz val="11"/>
      <color theme="1"/>
      <name val="돋움"/>
      <family val="2"/>
      <charset val="129"/>
    </font>
    <font>
      <b/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100"/>
              <a:t>아스피린 정량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14450187303058229"/>
          <c:y val="0.24388981956514158"/>
          <c:w val="0.8096385418572325"/>
          <c:h val="0.6552839144243185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 cmpd="sng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5"/>
            <c:backward val="5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</c:trendlineLbl>
          </c:trendline>
          <c:xVal>
            <c:numRef>
              <c:f>'검량선 작성'!$B$1:$D$1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15</c:v>
                </c:pt>
              </c:numCache>
            </c:numRef>
          </c:xVal>
          <c:yVal>
            <c:numRef>
              <c:f>'검량선 작성'!$B$5:$D$5</c:f>
              <c:numCache>
                <c:formatCode>General</c:formatCode>
                <c:ptCount val="3"/>
                <c:pt idx="0">
                  <c:v>0.44719999999999999</c:v>
                </c:pt>
                <c:pt idx="1">
                  <c:v>0.89439999999999997</c:v>
                </c:pt>
                <c:pt idx="2">
                  <c:v>1.3415999999999999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D-4E7D-B9C5-C4FD6C6A7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366288"/>
        <c:axId val="1651362960"/>
      </c:scatterChart>
      <c:valAx>
        <c:axId val="165136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51362960"/>
        <c:crossesAt val="0"/>
        <c:crossBetween val="midCat"/>
      </c:valAx>
      <c:valAx>
        <c:axId val="165136296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51366288"/>
        <c:crosses val="autoZero"/>
        <c:crossBetween val="midCat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137161</xdr:colOff>
      <xdr:row>0</xdr:row>
      <xdr:rowOff>137160</xdr:rowOff>
    </xdr:from>
    <xdr:to>
      <xdr:col>11</xdr:col>
      <xdr:colOff>419100</xdr:colOff>
      <xdr:row>19</xdr:row>
      <xdr:rowOff>190500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14</xdr:row>
      <xdr:rowOff>0</xdr:rowOff>
    </xdr:from>
    <xdr:ext cx="1584960" cy="27051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6723CAD-2EC7-44AE-A7A5-E417469FF4CC}"/>
                </a:ext>
              </a:extLst>
            </xdr:cNvPr>
            <xdr:cNvSpPr txBox="1"/>
          </xdr:nvSpPr>
          <xdr:spPr>
            <a:xfrm>
              <a:off x="129540" y="3101340"/>
              <a:ext cx="1584960" cy="2705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altLang="ko-KR" sz="1100"/>
                <a:t>a = </a:t>
              </a:r>
              <a14:m>
                <m:oMath xmlns:m="http://schemas.openxmlformats.org/officeDocument/2006/math">
                  <m:f>
                    <m:fPr>
                      <m:ctrlPr>
                        <a:rPr lang="en-US" altLang="ko-KR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𝑛</m:t>
                      </m:r>
                      <m:r>
                        <m:rPr>
                          <m:sty m:val="p"/>
                        </m:rPr>
                        <a:rPr lang="el-GR" altLang="ko-KR" sz="1100" i="1">
                          <a:latin typeface="Cambria Math" panose="02040503050406030204" pitchFamily="18" charset="0"/>
                        </a:rPr>
                        <m:t>Σ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𝑥𝑦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 − </m:t>
                      </m:r>
                      <m:r>
                        <m:rPr>
                          <m:sty m:val="p"/>
                        </m:rPr>
                        <a:rPr lang="el-GR" altLang="ko-KR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Σ</m:t>
                      </m:r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r>
                        <m:rPr>
                          <m:sty m:val="p"/>
                        </m:rPr>
                        <a:rPr lang="el-GR" altLang="ko-KR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Σ</m:t>
                      </m:r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𝑦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 </m:t>
                      </m:r>
                    </m:num>
                    <m:den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𝑛</m:t>
                      </m:r>
                      <m:r>
                        <m:rPr>
                          <m:sty m:val="p"/>
                        </m:rPr>
                        <a:rPr lang="el-GR" altLang="ko-KR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Σ</m:t>
                      </m:r>
                      <m:sSup>
                        <m:sSupPr>
                          <m:ctrlPr>
                            <a:rPr lang="en-US" altLang="ko-KR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𝑥</m:t>
                          </m:r>
                        </m:e>
                        <m:sup>
                          <m:r>
                            <a:rPr lang="en-US" altLang="ko-KR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−(</m:t>
                      </m:r>
                      <m:r>
                        <m:rPr>
                          <m:sty m:val="p"/>
                        </m:rPr>
                        <a:rPr lang="el-GR" altLang="ko-KR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Σ</m:t>
                      </m:r>
                      <m:sSup>
                        <m:sSupPr>
                          <m:ctrlPr>
                            <a:rPr lang="en-US" altLang="ko-KR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𝑥</m:t>
                          </m:r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n-US" altLang="ko-KR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</m:den>
                  </m:f>
                </m:oMath>
              </a14:m>
              <a:endParaRPr lang="ko-KR" altLang="en-US" sz="1100"/>
            </a:p>
          </xdr:txBody>
        </xdr:sp>
      </mc:Choice>
      <mc:Fallback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6723CAD-2EC7-44AE-A7A5-E417469FF4CC}"/>
                </a:ext>
              </a:extLst>
            </xdr:cNvPr>
            <xdr:cNvSpPr txBox="1"/>
          </xdr:nvSpPr>
          <xdr:spPr>
            <a:xfrm>
              <a:off x="129540" y="3101340"/>
              <a:ext cx="1584960" cy="2705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altLang="ko-KR" sz="1100"/>
                <a:t>a = </a:t>
              </a:r>
              <a:r>
                <a:rPr lang="en-US" altLang="ko-KR" sz="1100" i="0">
                  <a:latin typeface="Cambria Math" panose="02040503050406030204" pitchFamily="18" charset="0"/>
                </a:rPr>
                <a:t>(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𝑛</a:t>
              </a:r>
              <a:r>
                <a:rPr lang="el-GR" altLang="ko-KR" sz="1100" i="0">
                  <a:latin typeface="Cambria Math" panose="02040503050406030204" pitchFamily="18" charset="0"/>
                </a:rPr>
                <a:t>Σ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𝑥𝑦 − 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 )/(𝑛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𝑥^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−(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ko-KR" altLang="en-US" sz="1100"/>
            </a:p>
          </xdr:txBody>
        </xdr:sp>
      </mc:Fallback>
    </mc:AlternateContent>
    <xdr:clientData/>
  </xdr:oneCellAnchor>
  <xdr:oneCellAnchor>
    <xdr:from>
      <xdr:col>1</xdr:col>
      <xdr:colOff>118110</xdr:colOff>
      <xdr:row>14</xdr:row>
      <xdr:rowOff>350520</xdr:rowOff>
    </xdr:from>
    <xdr:ext cx="1554480" cy="27051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B4CEBDE7-B2F9-4215-B1B2-701F96D338CC}"/>
                </a:ext>
              </a:extLst>
            </xdr:cNvPr>
            <xdr:cNvSpPr txBox="1"/>
          </xdr:nvSpPr>
          <xdr:spPr>
            <a:xfrm>
              <a:off x="118110" y="3672840"/>
              <a:ext cx="1554480" cy="2705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altLang="ko-KR" sz="1100"/>
                <a:t>b = </a:t>
              </a:r>
              <a14:m>
                <m:oMath xmlns:m="http://schemas.openxmlformats.org/officeDocument/2006/math">
                  <m:f>
                    <m:fPr>
                      <m:ctrlPr>
                        <a:rPr lang="en-US" altLang="ko-KR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altLang="ko-KR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Σ</m:t>
                      </m:r>
                      <m:sSup>
                        <m:sSupPr>
                          <m:ctrlPr>
                            <a:rPr lang="en-US" altLang="ko-KR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𝑥</m:t>
                          </m:r>
                        </m:e>
                        <m:sup>
                          <m:r>
                            <a:rPr lang="en-US" altLang="ko-KR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m:rPr>
                          <m:sty m:val="p"/>
                        </m:rPr>
                        <a:rPr lang="el-GR" altLang="ko-KR" sz="1100" i="1">
                          <a:latin typeface="Cambria Math" panose="02040503050406030204" pitchFamily="18" charset="0"/>
                        </a:rPr>
                        <m:t>Σ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𝑦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 − </m:t>
                      </m:r>
                      <m:r>
                        <m:rPr>
                          <m:sty m:val="p"/>
                        </m:rPr>
                        <a:rPr lang="el-GR" altLang="ko-KR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Σ</m:t>
                      </m:r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𝑥𝑦</m:t>
                      </m:r>
                      <m:r>
                        <m:rPr>
                          <m:sty m:val="p"/>
                        </m:rPr>
                        <a:rPr lang="el-GR" altLang="ko-KR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Σ</m:t>
                      </m:r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 </m:t>
                      </m:r>
                    </m:num>
                    <m:den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𝑛</m:t>
                      </m:r>
                      <m:r>
                        <m:rPr>
                          <m:sty m:val="p"/>
                        </m:rPr>
                        <a:rPr lang="el-GR" altLang="ko-KR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Σ</m:t>
                      </m:r>
                      <m:sSup>
                        <m:sSupPr>
                          <m:ctrlPr>
                            <a:rPr lang="en-US" altLang="ko-KR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𝑥</m:t>
                          </m:r>
                        </m:e>
                        <m:sup>
                          <m:r>
                            <a:rPr lang="en-US" altLang="ko-KR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−</m:t>
                      </m:r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(</m:t>
                      </m:r>
                      <m:r>
                        <m:rPr>
                          <m:sty m:val="p"/>
                        </m:rPr>
                        <a:rPr lang="el-GR" altLang="ko-KR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Σ</m:t>
                      </m:r>
                      <m:sSup>
                        <m:sSupPr>
                          <m:ctrlPr>
                            <a:rPr lang="en-US" altLang="ko-KR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𝑥</m:t>
                          </m:r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n-US" altLang="ko-KR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lang="ko-KR" altLang="en-US" sz="1100"/>
            </a:p>
          </xdr:txBody>
        </xdr:sp>
      </mc:Choice>
      <mc:Fallback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B4CEBDE7-B2F9-4215-B1B2-701F96D338CC}"/>
                </a:ext>
              </a:extLst>
            </xdr:cNvPr>
            <xdr:cNvSpPr txBox="1"/>
          </xdr:nvSpPr>
          <xdr:spPr>
            <a:xfrm>
              <a:off x="118110" y="3672840"/>
              <a:ext cx="1554480" cy="2705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altLang="ko-KR" sz="1100"/>
                <a:t>b = </a:t>
              </a:r>
              <a:r>
                <a:rPr lang="en-US" altLang="ko-KR" sz="1100" i="0">
                  <a:latin typeface="Cambria Math" panose="02040503050406030204" pitchFamily="18" charset="0"/>
                </a:rPr>
                <a:t>(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𝑥^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l-GR" altLang="ko-KR" sz="1100" i="0">
                  <a:latin typeface="Cambria Math" panose="02040503050406030204" pitchFamily="18" charset="0"/>
                </a:rPr>
                <a:t>Σ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𝑦 − 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𝑥𝑦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 )/(𝑛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𝑥^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−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𝑥)〗^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ko-KR" altLang="en-US" sz="1100"/>
            </a:p>
          </xdr:txBody>
        </xdr:sp>
      </mc:Fallback>
    </mc:AlternateContent>
    <xdr:clientData/>
  </xdr:oneCellAnchor>
  <xdr:oneCellAnchor>
    <xdr:from>
      <xdr:col>1</xdr:col>
      <xdr:colOff>106680</xdr:colOff>
      <xdr:row>16</xdr:row>
      <xdr:rowOff>57150</xdr:rowOff>
    </xdr:from>
    <xdr:ext cx="1924050" cy="3657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578EF65-7F80-4232-9679-69864804770E}"/>
                </a:ext>
              </a:extLst>
            </xdr:cNvPr>
            <xdr:cNvSpPr txBox="1"/>
          </xdr:nvSpPr>
          <xdr:spPr>
            <a:xfrm>
              <a:off x="106680" y="3874770"/>
              <a:ext cx="1924050" cy="3657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altLang="ko-KR" sz="1100"/>
                <a:t>r = </a:t>
              </a:r>
              <a14:m>
                <m:oMath xmlns:m="http://schemas.openxmlformats.org/officeDocument/2006/math">
                  <m:f>
                    <m:fPr>
                      <m:ctrlPr>
                        <a:rPr lang="en-US" altLang="ko-KR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𝑛</m:t>
                      </m:r>
                      <m:r>
                        <m:rPr>
                          <m:sty m:val="p"/>
                        </m:rPr>
                        <a:rPr lang="el-GR" altLang="ko-KR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Σ</m:t>
                      </m:r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𝑦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 − </m:t>
                      </m:r>
                      <m:r>
                        <m:rPr>
                          <m:sty m:val="p"/>
                        </m:rPr>
                        <a:rPr lang="el-GR" altLang="ko-KR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Σ</m:t>
                      </m:r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r>
                        <m:rPr>
                          <m:sty m:val="p"/>
                        </m:rPr>
                        <a:rPr lang="el-GR" altLang="ko-KR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Σ</m:t>
                      </m:r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𝑦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 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altLang="ko-KR" sz="1100" i="1"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altLang="ko-KR" sz="1100" b="0" i="1">
                              <a:latin typeface="Cambria Math" panose="02040503050406030204" pitchFamily="18" charset="0"/>
                            </a:rPr>
                            <m:t>[</m:t>
                          </m:r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𝑛</m:t>
                          </m:r>
                          <m:r>
                            <m:rPr>
                              <m:sty m:val="p"/>
                            </m:rPr>
                            <a:rPr lang="el-GR" altLang="ko-KR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Σ</m:t>
                          </m:r>
                          <m:sSup>
                            <m:sSupPr>
                              <m:ctrlPr>
                                <a:rPr lang="en-US" altLang="ko-KR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US" altLang="ko-KR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𝑥</m:t>
                              </m:r>
                            </m:e>
                            <m:sup>
                              <m:r>
                                <a:rPr lang="en-US" altLang="ko-KR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−(</m:t>
                          </m:r>
                          <m:r>
                            <m:rPr>
                              <m:sty m:val="p"/>
                            </m:rPr>
                            <a:rPr lang="el-GR" altLang="ko-KR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Σ</m:t>
                          </m:r>
                          <m:sSup>
                            <m:sSupPr>
                              <m:ctrlPr>
                                <a:rPr lang="en-US" altLang="ko-KR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US" altLang="ko-KR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lang="en-US" altLang="ko-KR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)</m:t>
                              </m:r>
                            </m:e>
                            <m:sup>
                              <m:r>
                                <a:rPr lang="en-US" altLang="ko-KR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][</m:t>
                          </m:r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𝑛</m:t>
                          </m:r>
                          <m:r>
                            <m:rPr>
                              <m:sty m:val="p"/>
                            </m:rPr>
                            <a:rPr lang="el-GR" altLang="ko-KR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Σ</m:t>
                          </m:r>
                          <m:sSup>
                            <m:sSupPr>
                              <m:ctrlPr>
                                <a:rPr lang="en-US" altLang="ko-KR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US" altLang="ko-KR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𝑦</m:t>
                              </m:r>
                            </m:e>
                            <m:sup>
                              <m:r>
                                <a:rPr lang="en-US" altLang="ko-KR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−</m:t>
                          </m:r>
                          <m:d>
                            <m:dPr>
                              <m:ctrlPr>
                                <a:rPr lang="en-US" altLang="ko-KR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el-GR" altLang="ko-KR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Σ</m:t>
                              </m:r>
                              <m:sSup>
                                <m:sSupPr>
                                  <m:ctrlPr>
                                    <a:rPr lang="en-US" altLang="ko-KR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lang="en-US" altLang="ko-K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𝑦</m:t>
                                  </m:r>
                                  <m:r>
                                    <a:rPr lang="en-US" altLang="ko-K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)</m:t>
                                  </m:r>
                                </m:e>
                                <m:sup>
                                  <m:r>
                                    <a:rPr lang="en-US" altLang="ko-KR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p>
                            </m:e>
                          </m:d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]</m:t>
                          </m:r>
                        </m:e>
                      </m:rad>
                    </m:den>
                  </m:f>
                </m:oMath>
              </a14:m>
              <a:endParaRPr lang="ko-KR" altLang="en-US" sz="1100"/>
            </a:p>
          </xdr:txBody>
        </xdr:sp>
      </mc:Choice>
      <mc:Fallback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578EF65-7F80-4232-9679-69864804770E}"/>
                </a:ext>
              </a:extLst>
            </xdr:cNvPr>
            <xdr:cNvSpPr txBox="1"/>
          </xdr:nvSpPr>
          <xdr:spPr>
            <a:xfrm>
              <a:off x="106680" y="3874770"/>
              <a:ext cx="1924050" cy="3657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altLang="ko-KR" sz="1100"/>
                <a:t>r = </a:t>
              </a:r>
              <a:r>
                <a:rPr lang="en-US" altLang="ko-KR" sz="1100" i="0">
                  <a:latin typeface="Cambria Math" panose="02040503050406030204" pitchFamily="18" charset="0"/>
                </a:rPr>
                <a:t>(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𝑛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𝑦 − 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 )/√([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𝑥^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−(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][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−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l-GR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)〗^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)])</a:t>
              </a:r>
              <a:endParaRPr lang="ko-KR" altLang="en-US" sz="1100"/>
            </a:p>
          </xdr:txBody>
        </xdr:sp>
      </mc:Fallback>
    </mc:AlternateContent>
    <xdr:clientData/>
  </xdr:oneCellAnchor>
  <xdr:oneCellAnchor>
    <xdr:from>
      <xdr:col>1</xdr:col>
      <xdr:colOff>102870</xdr:colOff>
      <xdr:row>17</xdr:row>
      <xdr:rowOff>104775</xdr:rowOff>
    </xdr:from>
    <xdr:ext cx="702244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E49BF167-1527-46C5-8768-D1CF7F97709D}"/>
                </a:ext>
              </a:extLst>
            </xdr:cNvPr>
            <xdr:cNvSpPr txBox="1"/>
          </xdr:nvSpPr>
          <xdr:spPr>
            <a:xfrm>
              <a:off x="102870" y="4379595"/>
              <a:ext cx="70224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ko-KR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US" altLang="ko-KR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altLang="ko-KR" sz="1100" b="0" i="1">
                        <a:latin typeface="Cambria Math" panose="02040503050406030204" pitchFamily="18" charset="0"/>
                      </a:rPr>
                      <m:t>𝑎𝑥</m:t>
                    </m:r>
                    <m:r>
                      <a:rPr lang="en-US" altLang="ko-KR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altLang="ko-KR" sz="1100" b="0" i="1"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ko-KR" altLang="en-US" sz="1100"/>
            </a:p>
          </xdr:txBody>
        </xdr:sp>
      </mc:Choice>
      <mc:Fallback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E49BF167-1527-46C5-8768-D1CF7F97709D}"/>
                </a:ext>
              </a:extLst>
            </xdr:cNvPr>
            <xdr:cNvSpPr txBox="1"/>
          </xdr:nvSpPr>
          <xdr:spPr>
            <a:xfrm>
              <a:off x="102870" y="4379595"/>
              <a:ext cx="70224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ko-KR" sz="1100" b="0" i="0">
                  <a:latin typeface="Cambria Math" panose="02040503050406030204" pitchFamily="18" charset="0"/>
                </a:rPr>
                <a:t>𝑦=𝑎𝑥+𝑏</a:t>
              </a:r>
              <a:endParaRPr lang="ko-KR" altLang="en-US" sz="1100"/>
            </a:p>
          </xdr:txBody>
        </xdr:sp>
      </mc:Fallback>
    </mc:AlternateContent>
    <xdr:clientData/>
  </xdr:oneCellAnchor>
  <xdr:oneCellAnchor>
    <xdr:from>
      <xdr:col>2</xdr:col>
      <xdr:colOff>7620</xdr:colOff>
      <xdr:row>14</xdr:row>
      <xdr:rowOff>15240</xdr:rowOff>
    </xdr:from>
    <xdr:ext cx="1489710" cy="27051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1D48351E-28DB-4AB3-A243-C9A15B09E72B}"/>
                </a:ext>
              </a:extLst>
            </xdr:cNvPr>
            <xdr:cNvSpPr txBox="1"/>
          </xdr:nvSpPr>
          <xdr:spPr>
            <a:xfrm>
              <a:off x="1836420" y="3116580"/>
              <a:ext cx="1489710" cy="2705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altLang="ko-KR" sz="1100"/>
                <a:t>a = </a:t>
              </a:r>
              <a14:m>
                <m:oMath xmlns:m="http://schemas.openxmlformats.org/officeDocument/2006/math">
                  <m:f>
                    <m:fPr>
                      <m:ctrlPr>
                        <a:rPr lang="en-US" altLang="ko-KR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3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31.304 −30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2.6832 </m:t>
                      </m:r>
                    </m:num>
                    <m:den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3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350</m:t>
                      </m:r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−</m:t>
                      </m:r>
                      <m:sSup>
                        <m:sSupPr>
                          <m:ctrlP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30</m:t>
                          </m:r>
                        </m:e>
                        <m:sup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r>
                <a:rPr lang="ko-KR" altLang="en-US" sz="1100"/>
                <a:t> </a:t>
              </a:r>
              <a:r>
                <a:rPr lang="en-US" altLang="ko-KR" sz="1100"/>
                <a:t>=</a:t>
              </a:r>
              <a:endParaRPr lang="ko-KR" altLang="en-US" sz="1100"/>
            </a:p>
          </xdr:txBody>
        </xdr:sp>
      </mc:Choice>
      <mc:Fallback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1D48351E-28DB-4AB3-A243-C9A15B09E72B}"/>
                </a:ext>
              </a:extLst>
            </xdr:cNvPr>
            <xdr:cNvSpPr txBox="1"/>
          </xdr:nvSpPr>
          <xdr:spPr>
            <a:xfrm>
              <a:off x="1836420" y="3116580"/>
              <a:ext cx="1489710" cy="2705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altLang="ko-KR" sz="1100"/>
                <a:t>a = </a:t>
              </a:r>
              <a:r>
                <a:rPr lang="en-US" altLang="ko-KR" sz="1100" i="0">
                  <a:latin typeface="Cambria Math" panose="02040503050406030204" pitchFamily="18" charset="0"/>
                </a:rPr>
                <a:t>(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3</a:t>
              </a:r>
              <a:r>
                <a:rPr lang="en-US" altLang="ko-K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31.304 −30</a:t>
              </a:r>
              <a:r>
                <a:rPr lang="en-US" altLang="ko-K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2.6832 )/(3</a:t>
              </a:r>
              <a:r>
                <a:rPr lang="en-US" altLang="ko-K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350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−30^2 )</a:t>
              </a:r>
              <a:r>
                <a:rPr lang="ko-KR" altLang="en-US" sz="1100"/>
                <a:t> </a:t>
              </a:r>
              <a:r>
                <a:rPr lang="en-US" altLang="ko-KR" sz="1100"/>
                <a:t>=</a:t>
              </a:r>
              <a:endParaRPr lang="ko-KR" altLang="en-US" sz="1100"/>
            </a:p>
          </xdr:txBody>
        </xdr:sp>
      </mc:Fallback>
    </mc:AlternateContent>
    <xdr:clientData/>
  </xdr:oneCellAnchor>
  <xdr:oneCellAnchor>
    <xdr:from>
      <xdr:col>1</xdr:col>
      <xdr:colOff>1813560</xdr:colOff>
      <xdr:row>15</xdr:row>
      <xdr:rowOff>38099</xdr:rowOff>
    </xdr:from>
    <xdr:ext cx="2061754" cy="32112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E31D1936-9E8A-4DE0-8524-67329FD60ADF}"/>
                </a:ext>
              </a:extLst>
            </xdr:cNvPr>
            <xdr:cNvSpPr txBox="1"/>
          </xdr:nvSpPr>
          <xdr:spPr>
            <a:xfrm>
              <a:off x="1813560" y="4147456"/>
              <a:ext cx="2061754" cy="3211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altLang="ko-KR" sz="1100"/>
                <a:t>b = </a:t>
              </a:r>
              <a14:m>
                <m:oMath xmlns:m="http://schemas.openxmlformats.org/officeDocument/2006/math">
                  <m:f>
                    <m:fPr>
                      <m:ctrlPr>
                        <a:rPr lang="en-US" altLang="ko-KR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350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×2.6832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 −31.304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×30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 </m:t>
                      </m:r>
                    </m:num>
                    <m:den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3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×350</m:t>
                      </m:r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−</m:t>
                      </m:r>
                      <m:sSup>
                        <m:sSupPr>
                          <m:ctrlPr>
                            <a:rPr lang="en-US" altLang="ko-KR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30</m:t>
                          </m:r>
                        </m:e>
                        <m:sup>
                          <m:r>
                            <a:rPr lang="en-US" altLang="ko-KR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n-US" altLang="ko-KR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</m:den>
                  </m:f>
                </m:oMath>
              </a14:m>
              <a:r>
                <a:rPr lang="ko-KR" altLang="en-US" sz="1100"/>
                <a:t> </a:t>
              </a:r>
              <a:r>
                <a:rPr lang="en-US" altLang="ko-KR" sz="1100"/>
                <a:t>=</a:t>
              </a:r>
              <a:endParaRPr lang="ko-KR" altLang="en-US" sz="1100"/>
            </a:p>
          </xdr:txBody>
        </xdr:sp>
      </mc:Choice>
      <mc:Fallback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E31D1936-9E8A-4DE0-8524-67329FD60ADF}"/>
                </a:ext>
              </a:extLst>
            </xdr:cNvPr>
            <xdr:cNvSpPr txBox="1"/>
          </xdr:nvSpPr>
          <xdr:spPr>
            <a:xfrm>
              <a:off x="1813560" y="4147456"/>
              <a:ext cx="2061754" cy="3211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altLang="ko-KR" sz="1100"/>
                <a:t>b = </a:t>
              </a:r>
              <a:r>
                <a:rPr lang="en-US" altLang="ko-KR" sz="1100" i="0">
                  <a:latin typeface="Cambria Math" panose="02040503050406030204" pitchFamily="18" charset="0"/>
                </a:rPr>
                <a:t>(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350</a:t>
              </a:r>
              <a:r>
                <a:rPr lang="en-US" altLang="ko-K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×2.6832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 −31.304</a:t>
              </a:r>
              <a:r>
                <a:rPr lang="en-US" altLang="ko-K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×30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 )/(3</a:t>
              </a:r>
              <a:r>
                <a:rPr lang="en-US" altLang="ko-K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×350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−30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ko-KR" altLang="en-US" sz="1100"/>
                <a:t> </a:t>
              </a:r>
              <a:r>
                <a:rPr lang="en-US" altLang="ko-KR" sz="1100"/>
                <a:t>=</a:t>
              </a:r>
              <a:endParaRPr lang="ko-KR" altLang="en-US" sz="1100"/>
            </a:p>
          </xdr:txBody>
        </xdr:sp>
      </mc:Fallback>
    </mc:AlternateContent>
    <xdr:clientData/>
  </xdr:oneCellAnchor>
  <xdr:oneCellAnchor>
    <xdr:from>
      <xdr:col>1</xdr:col>
      <xdr:colOff>1824990</xdr:colOff>
      <xdr:row>16</xdr:row>
      <xdr:rowOff>19050</xdr:rowOff>
    </xdr:from>
    <xdr:ext cx="2110740" cy="31623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BBAE3D68-7AFE-46FA-BAEF-C35316E66541}"/>
                </a:ext>
              </a:extLst>
            </xdr:cNvPr>
            <xdr:cNvSpPr txBox="1"/>
          </xdr:nvSpPr>
          <xdr:spPr>
            <a:xfrm>
              <a:off x="1824990" y="3836670"/>
              <a:ext cx="2110740" cy="3162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altLang="ko-KR" sz="1100"/>
                <a:t>r = </a:t>
              </a:r>
              <a14:m>
                <m:oMath xmlns:m="http://schemas.openxmlformats.org/officeDocument/2006/math">
                  <m:f>
                    <m:fPr>
                      <m:ctrlPr>
                        <a:rPr lang="en-US" altLang="ko-KR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3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×31.304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 −30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2.6832 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altLang="ko-KR" sz="1100" i="1"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altLang="ko-KR" sz="1100" b="0" i="1">
                              <a:latin typeface="Cambria Math" panose="02040503050406030204" pitchFamily="18" charset="0"/>
                            </a:rPr>
                            <m:t>[3</m:t>
                          </m:r>
                          <m:r>
                            <a:rPr lang="en-US" altLang="ko-KR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×350</m:t>
                          </m:r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−</m:t>
                          </m:r>
                          <m:sSup>
                            <m:sSupPr>
                              <m:ctrlPr>
                                <a:rPr lang="en-US" altLang="ko-KR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US" altLang="ko-KR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30</m:t>
                              </m:r>
                            </m:e>
                            <m:sup>
                              <m:r>
                                <a:rPr lang="en-US" altLang="ko-KR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][3</m:t>
                          </m:r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×2.79983</m:t>
                          </m:r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−</m:t>
                          </m:r>
                          <m:sSup>
                            <m:sSupPr>
                              <m:ctrlPr>
                                <a:rPr lang="en-US" altLang="ko-KR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US" altLang="ko-KR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2.6832</m:t>
                              </m:r>
                            </m:e>
                            <m:sup>
                              <m:r>
                                <a:rPr lang="en-US" altLang="ko-KR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  <m:r>
                            <a:rPr lang="en-US" altLang="ko-K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]</m:t>
                          </m:r>
                        </m:e>
                      </m:rad>
                    </m:den>
                  </m:f>
                </m:oMath>
              </a14:m>
              <a:endParaRPr lang="ko-KR" altLang="en-US" sz="1100"/>
            </a:p>
          </xdr:txBody>
        </xdr:sp>
      </mc:Choice>
      <mc:Fallback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BBAE3D68-7AFE-46FA-BAEF-C35316E66541}"/>
                </a:ext>
              </a:extLst>
            </xdr:cNvPr>
            <xdr:cNvSpPr txBox="1"/>
          </xdr:nvSpPr>
          <xdr:spPr>
            <a:xfrm>
              <a:off x="1824990" y="3836670"/>
              <a:ext cx="2110740" cy="3162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altLang="ko-KR" sz="1100"/>
                <a:t>r = </a:t>
              </a:r>
              <a:r>
                <a:rPr lang="en-US" altLang="ko-KR" sz="1100" i="0">
                  <a:latin typeface="Cambria Math" panose="02040503050406030204" pitchFamily="18" charset="0"/>
                </a:rPr>
                <a:t>(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3</a:t>
              </a:r>
              <a:r>
                <a:rPr lang="en-US" altLang="ko-K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×31.304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 −30</a:t>
              </a:r>
              <a:r>
                <a:rPr lang="en-US" altLang="ko-K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2.6832 )/√([3</a:t>
              </a:r>
              <a:r>
                <a:rPr lang="en-US" altLang="ko-K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×350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−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30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][3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×2.79983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−〖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2.6832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</a:t>
              </a:r>
              <a:r>
                <a:rPr lang="en-US" altLang="ko-K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altLang="ko-K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])</a:t>
              </a:r>
              <a:endParaRPr lang="ko-KR" altLang="en-US" sz="1100"/>
            </a:p>
          </xdr:txBody>
        </xdr:sp>
      </mc:Fallback>
    </mc:AlternateContent>
    <xdr:clientData/>
  </xdr:oneCellAnchor>
  <xdr:oneCellAnchor>
    <xdr:from>
      <xdr:col>2</xdr:col>
      <xdr:colOff>86541</xdr:colOff>
      <xdr:row>19</xdr:row>
      <xdr:rowOff>36740</xdr:rowOff>
    </xdr:from>
    <xdr:ext cx="873894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F4BA24D7-D76E-4DCE-A3B5-E514F566C3CF}"/>
                </a:ext>
              </a:extLst>
            </xdr:cNvPr>
            <xdr:cNvSpPr txBox="1"/>
          </xdr:nvSpPr>
          <xdr:spPr>
            <a:xfrm>
              <a:off x="2584812" y="5855154"/>
              <a:ext cx="8738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ko-KR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US" altLang="ko-KR" sz="1100" b="0" i="1">
                        <a:latin typeface="Cambria Math" panose="02040503050406030204" pitchFamily="18" charset="0"/>
                      </a:rPr>
                      <m:t>=0.08944</m:t>
                    </m:r>
                    <m:r>
                      <a:rPr lang="en-US" altLang="ko-KR" sz="1100" b="0" i="1">
                        <a:latin typeface="Cambria Math" panose="02040503050406030204" pitchFamily="18" charset="0"/>
                      </a:rPr>
                      <m:t>𝑥</m:t>
                    </m:r>
                  </m:oMath>
                </m:oMathPara>
              </a14:m>
              <a:endParaRPr lang="en-US" altLang="ko-KR" sz="1100"/>
            </a:p>
          </xdr:txBody>
        </xdr:sp>
      </mc:Choice>
      <mc:Fallback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F4BA24D7-D76E-4DCE-A3B5-E514F566C3CF}"/>
                </a:ext>
              </a:extLst>
            </xdr:cNvPr>
            <xdr:cNvSpPr txBox="1"/>
          </xdr:nvSpPr>
          <xdr:spPr>
            <a:xfrm>
              <a:off x="2584812" y="5855154"/>
              <a:ext cx="8738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ko-KR" sz="1100" b="0" i="0">
                  <a:latin typeface="Cambria Math" panose="02040503050406030204" pitchFamily="18" charset="0"/>
                </a:rPr>
                <a:t>𝑦=0.08944𝑥</a:t>
              </a:r>
              <a:endParaRPr lang="en-US" altLang="ko-KR" sz="1100"/>
            </a:p>
          </xdr:txBody>
        </xdr:sp>
      </mc:Fallback>
    </mc:AlternateContent>
    <xdr:clientData/>
  </xdr:oneCellAnchor>
  <xdr:oneCellAnchor>
    <xdr:from>
      <xdr:col>5</xdr:col>
      <xdr:colOff>5442</xdr:colOff>
      <xdr:row>18</xdr:row>
      <xdr:rowOff>149678</xdr:rowOff>
    </xdr:from>
    <xdr:ext cx="288862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63C9ECA8-35AB-41DB-A758-6B2557381340}"/>
                </a:ext>
              </a:extLst>
            </xdr:cNvPr>
            <xdr:cNvSpPr txBox="1"/>
          </xdr:nvSpPr>
          <xdr:spPr>
            <a:xfrm>
              <a:off x="4550228" y="5478235"/>
              <a:ext cx="28886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ko-KR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US" altLang="ko-KR" sz="1100" b="0" i="1">
                        <a:latin typeface="Cambria Math" panose="02040503050406030204" pitchFamily="18" charset="0"/>
                      </a:rPr>
                      <m:t>= </m:t>
                    </m:r>
                  </m:oMath>
                </m:oMathPara>
              </a14:m>
              <a:endParaRPr lang="ko-KR" altLang="en-US" sz="1100"/>
            </a:p>
          </xdr:txBody>
        </xdr:sp>
      </mc:Choice>
      <mc:Fallback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63C9ECA8-35AB-41DB-A758-6B2557381340}"/>
                </a:ext>
              </a:extLst>
            </xdr:cNvPr>
            <xdr:cNvSpPr txBox="1"/>
          </xdr:nvSpPr>
          <xdr:spPr>
            <a:xfrm>
              <a:off x="4550228" y="5478235"/>
              <a:ext cx="28886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ko-KR" sz="1100" b="0" i="0">
                  <a:latin typeface="Cambria Math" panose="02040503050406030204" pitchFamily="18" charset="0"/>
                </a:rPr>
                <a:t>𝑦= </a:t>
              </a:r>
              <a:endParaRPr lang="ko-KR" altLang="en-US" sz="1100"/>
            </a:p>
          </xdr:txBody>
        </xdr:sp>
      </mc:Fallback>
    </mc:AlternateContent>
    <xdr:clientData/>
  </xdr:oneCellAnchor>
  <xdr:oneCellAnchor>
    <xdr:from>
      <xdr:col>2</xdr:col>
      <xdr:colOff>64770</xdr:colOff>
      <xdr:row>20</xdr:row>
      <xdr:rowOff>31297</xdr:rowOff>
    </xdr:from>
    <xdr:ext cx="1114536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386D9EB-9B83-40D9-A630-A997724F2047}"/>
                </a:ext>
              </a:extLst>
            </xdr:cNvPr>
            <xdr:cNvSpPr txBox="1"/>
          </xdr:nvSpPr>
          <xdr:spPr>
            <a:xfrm>
              <a:off x="2563041" y="6072868"/>
              <a:ext cx="11145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ko-KR" sz="1100" b="0"/>
                <a:t>1.2424</a:t>
              </a:r>
              <a14:m>
                <m:oMath xmlns:m="http://schemas.openxmlformats.org/officeDocument/2006/math">
                  <m:r>
                    <a:rPr lang="en-US" altLang="ko-KR" sz="1100" b="0" i="1">
                      <a:latin typeface="Cambria Math" panose="02040503050406030204" pitchFamily="18" charset="0"/>
                    </a:rPr>
                    <m:t>=0.08944</m:t>
                  </m:r>
                  <m:r>
                    <a:rPr lang="en-US" altLang="ko-KR" sz="1100" b="0" i="1">
                      <a:latin typeface="Cambria Math" panose="02040503050406030204" pitchFamily="18" charset="0"/>
                    </a:rPr>
                    <m:t>𝑥</m:t>
                  </m:r>
                </m:oMath>
              </a14:m>
              <a:endParaRPr lang="en-US" altLang="ko-KR" sz="1100"/>
            </a:p>
          </xdr:txBody>
        </xdr:sp>
      </mc:Choice>
      <mc:Fallback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386D9EB-9B83-40D9-A630-A997724F2047}"/>
                </a:ext>
              </a:extLst>
            </xdr:cNvPr>
            <xdr:cNvSpPr txBox="1"/>
          </xdr:nvSpPr>
          <xdr:spPr>
            <a:xfrm>
              <a:off x="2563041" y="6072868"/>
              <a:ext cx="11145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ko-KR" sz="1100" b="0"/>
                <a:t>1.2424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=0.08944𝑥</a:t>
              </a:r>
              <a:endParaRPr lang="en-US" altLang="ko-KR" sz="1100"/>
            </a:p>
          </xdr:txBody>
        </xdr:sp>
      </mc:Fallback>
    </mc:AlternateContent>
    <xdr:clientData/>
  </xdr:oneCellAnchor>
  <xdr:oneCellAnchor>
    <xdr:from>
      <xdr:col>2</xdr:col>
      <xdr:colOff>32112</xdr:colOff>
      <xdr:row>21</xdr:row>
      <xdr:rowOff>20411</xdr:rowOff>
    </xdr:from>
    <xdr:ext cx="1211934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932CE804-1A43-4D28-9F19-9DA70E5BC371}"/>
                </a:ext>
              </a:extLst>
            </xdr:cNvPr>
            <xdr:cNvSpPr txBox="1"/>
          </xdr:nvSpPr>
          <xdr:spPr>
            <a:xfrm>
              <a:off x="2530383" y="6285140"/>
              <a:ext cx="121193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ko-KR" sz="1100" b="0" i="1">
                        <a:latin typeface="Cambria Math" panose="02040503050406030204" pitchFamily="18" charset="0"/>
                      </a:rPr>
                      <m:t>0.7621=0.08944</m:t>
                    </m:r>
                    <m:r>
                      <a:rPr lang="en-US" altLang="ko-KR" sz="1100" b="0" i="1">
                        <a:latin typeface="Cambria Math" panose="02040503050406030204" pitchFamily="18" charset="0"/>
                      </a:rPr>
                      <m:t>𝑥</m:t>
                    </m:r>
                  </m:oMath>
                </m:oMathPara>
              </a14:m>
              <a:endParaRPr lang="en-US" altLang="ko-KR" sz="1100"/>
            </a:p>
          </xdr:txBody>
        </xdr:sp>
      </mc:Choice>
      <mc:Fallback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932CE804-1A43-4D28-9F19-9DA70E5BC371}"/>
                </a:ext>
              </a:extLst>
            </xdr:cNvPr>
            <xdr:cNvSpPr txBox="1"/>
          </xdr:nvSpPr>
          <xdr:spPr>
            <a:xfrm>
              <a:off x="2530383" y="6285140"/>
              <a:ext cx="121193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ko-KR" sz="1100" b="0" i="0">
                  <a:latin typeface="Cambria Math" panose="02040503050406030204" pitchFamily="18" charset="0"/>
                </a:rPr>
                <a:t>0.7621=0.08944𝑥</a:t>
              </a:r>
              <a:endParaRPr lang="en-US" altLang="ko-K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zoomScaleNormal="100" workbookViewId="0">
      <selection activeCell="A13" sqref="A13"/>
    </sheetView>
  </sheetViews>
  <sheetFormatPr defaultRowHeight="17.399999999999999" x14ac:dyDescent="0.4"/>
  <cols>
    <col min="1" max="1" width="24" customWidth="1"/>
    <col min="2" max="2" width="9.296875" bestFit="1" customWidth="1"/>
  </cols>
  <sheetData>
    <row r="1" spans="1:6" x14ac:dyDescent="0.4">
      <c r="B1">
        <v>5</v>
      </c>
      <c r="C1">
        <v>10</v>
      </c>
      <c r="D1">
        <v>15</v>
      </c>
      <c r="E1" t="s">
        <v>7</v>
      </c>
      <c r="F1" t="s">
        <v>8</v>
      </c>
    </row>
    <row r="2" spans="1:6" x14ac:dyDescent="0.4">
      <c r="B2">
        <v>0.44719999999999999</v>
      </c>
      <c r="C2">
        <v>0.89439999999999997</v>
      </c>
      <c r="D2">
        <v>1.3415999999999999</v>
      </c>
      <c r="E2">
        <v>1.2423999999999999</v>
      </c>
      <c r="F2">
        <v>0.7621</v>
      </c>
    </row>
    <row r="3" spans="1:6" x14ac:dyDescent="0.4">
      <c r="B3">
        <v>0.44729999999999998</v>
      </c>
      <c r="C3">
        <v>0.89449999999999996</v>
      </c>
      <c r="D3">
        <v>1.3416999999999999</v>
      </c>
      <c r="E3">
        <v>1.2423999999999999</v>
      </c>
      <c r="F3">
        <v>0.7621</v>
      </c>
    </row>
    <row r="4" spans="1:6" x14ac:dyDescent="0.4">
      <c r="B4">
        <v>0.4471</v>
      </c>
      <c r="C4">
        <v>0.89429999999999998</v>
      </c>
      <c r="D4">
        <v>1.3414999999999999</v>
      </c>
      <c r="E4">
        <v>1.2423999999999999</v>
      </c>
      <c r="F4">
        <v>0.7621</v>
      </c>
    </row>
    <row r="5" spans="1:6" x14ac:dyDescent="0.4">
      <c r="B5">
        <f>ROUND(AVERAGE(B2:B4),4)</f>
        <v>0.44719999999999999</v>
      </c>
      <c r="C5">
        <f t="shared" ref="C5:F5" si="0">ROUND(AVERAGE(C2:C4),4)</f>
        <v>0.89439999999999997</v>
      </c>
      <c r="D5">
        <f t="shared" si="0"/>
        <v>1.3415999999999999</v>
      </c>
      <c r="E5">
        <f t="shared" si="0"/>
        <v>1.2423999999999999</v>
      </c>
      <c r="F5">
        <f t="shared" si="0"/>
        <v>0.7621</v>
      </c>
    </row>
    <row r="7" spans="1:6" x14ac:dyDescent="0.4">
      <c r="A7" s="2" t="s">
        <v>0</v>
      </c>
      <c r="B7" s="2"/>
      <c r="D7" s="2" t="s">
        <v>1</v>
      </c>
      <c r="E7" s="2"/>
    </row>
    <row r="8" spans="1:6" x14ac:dyDescent="0.4">
      <c r="A8" s="1" t="s">
        <v>4</v>
      </c>
      <c r="D8" s="1" t="s">
        <v>5</v>
      </c>
    </row>
    <row r="9" spans="1:6" x14ac:dyDescent="0.4">
      <c r="A9">
        <f>(C5-B5)/(C1-B1)</f>
        <v>8.9439999999999992E-2</v>
      </c>
      <c r="D9">
        <f>C5-(A9*C1)</f>
        <v>0</v>
      </c>
    </row>
    <row r="11" spans="1:6" x14ac:dyDescent="0.4">
      <c r="A11" t="s">
        <v>6</v>
      </c>
    </row>
    <row r="13" spans="1:6" x14ac:dyDescent="0.4">
      <c r="A13" t="s">
        <v>2</v>
      </c>
    </row>
    <row r="14" spans="1:6" x14ac:dyDescent="0.4">
      <c r="A14" t="s">
        <v>7</v>
      </c>
      <c r="B14" t="s">
        <v>8</v>
      </c>
    </row>
    <row r="16" spans="1:6" x14ac:dyDescent="0.4">
      <c r="A16" t="s">
        <v>3</v>
      </c>
    </row>
    <row r="17" spans="1:2" x14ac:dyDescent="0.4">
      <c r="A17" t="s">
        <v>7</v>
      </c>
      <c r="B17" t="s">
        <v>8</v>
      </c>
    </row>
    <row r="18" spans="1:2" x14ac:dyDescent="0.4">
      <c r="A18" s="1" t="s">
        <v>9</v>
      </c>
      <c r="B18" s="1" t="s">
        <v>10</v>
      </c>
    </row>
    <row r="19" spans="1:2" x14ac:dyDescent="0.4">
      <c r="A19">
        <f>ROUND(E5/A9,2)</f>
        <v>13.89</v>
      </c>
      <c r="B19">
        <f>ROUND(F5/A9,2)</f>
        <v>8.52</v>
      </c>
    </row>
  </sheetData>
  <mergeCells count="2">
    <mergeCell ref="A7:B7"/>
    <mergeCell ref="D7:E7"/>
  </mergeCells>
  <phoneticPr fontId="1" type="noConversion"/>
  <pageMargins left="0.7" right="0.7" top="0.75" bottom="0.75" header="0.3" footer="0.3"/>
  <pageSetup paperSize="20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6E70-7DD9-4AD8-955C-30FB6FBE1F41}">
  <dimension ref="A1:G27"/>
  <sheetViews>
    <sheetView tabSelected="1" topLeftCell="A18" zoomScale="140" zoomScaleNormal="140" workbookViewId="0">
      <selection activeCell="A25" sqref="A25"/>
    </sheetView>
  </sheetViews>
  <sheetFormatPr defaultRowHeight="17.399999999999999" x14ac:dyDescent="0.4"/>
  <cols>
    <col min="2" max="2" width="24" customWidth="1"/>
    <col min="3" max="3" width="9.296875" bestFit="1" customWidth="1"/>
    <col min="6" max="6" width="13.59765625" customWidth="1"/>
    <col min="7" max="7" width="13.59765625" bestFit="1" customWidth="1"/>
  </cols>
  <sheetData>
    <row r="1" spans="1:7" ht="43.2" customHeight="1" x14ac:dyDescent="0.4">
      <c r="A1" s="4" t="s">
        <v>27</v>
      </c>
    </row>
    <row r="2" spans="1:7" x14ac:dyDescent="0.4">
      <c r="B2" t="s">
        <v>11</v>
      </c>
      <c r="C2">
        <v>5</v>
      </c>
      <c r="D2">
        <v>10</v>
      </c>
      <c r="E2">
        <v>15</v>
      </c>
      <c r="F2" t="s">
        <v>7</v>
      </c>
      <c r="G2" t="s">
        <v>8</v>
      </c>
    </row>
    <row r="3" spans="1:7" x14ac:dyDescent="0.4">
      <c r="B3" t="s">
        <v>12</v>
      </c>
      <c r="C3">
        <v>0.44719999999999999</v>
      </c>
      <c r="D3">
        <v>0.89439999999999997</v>
      </c>
      <c r="E3">
        <v>1.3415999999999999</v>
      </c>
      <c r="F3">
        <v>1.2423999999999999</v>
      </c>
      <c r="G3">
        <v>0.7621</v>
      </c>
    </row>
    <row r="4" spans="1:7" x14ac:dyDescent="0.4">
      <c r="B4" t="s">
        <v>13</v>
      </c>
      <c r="C4">
        <v>0.44729999999999998</v>
      </c>
      <c r="D4">
        <v>0.89449999999999996</v>
      </c>
      <c r="E4">
        <v>1.3416999999999999</v>
      </c>
      <c r="F4">
        <v>1.2423999999999999</v>
      </c>
      <c r="G4">
        <v>0.7621</v>
      </c>
    </row>
    <row r="5" spans="1:7" x14ac:dyDescent="0.4">
      <c r="B5" t="s">
        <v>14</v>
      </c>
      <c r="C5">
        <v>0.4471</v>
      </c>
      <c r="D5">
        <v>0.89429999999999998</v>
      </c>
      <c r="E5">
        <v>1.3414999999999999</v>
      </c>
      <c r="F5">
        <v>1.2423999999999999</v>
      </c>
      <c r="G5">
        <v>0.7621</v>
      </c>
    </row>
    <row r="6" spans="1:7" x14ac:dyDescent="0.4">
      <c r="B6" t="s">
        <v>15</v>
      </c>
      <c r="C6">
        <f>ROUND(AVERAGE(C3:C5),4)</f>
        <v>0.44719999999999999</v>
      </c>
      <c r="D6">
        <f t="shared" ref="D6:G6" si="0">ROUND(AVERAGE(D3:D5),4)</f>
        <v>0.89439999999999997</v>
      </c>
      <c r="E6">
        <f t="shared" si="0"/>
        <v>1.3415999999999999</v>
      </c>
      <c r="F6">
        <f t="shared" si="0"/>
        <v>1.2423999999999999</v>
      </c>
      <c r="G6">
        <f t="shared" si="0"/>
        <v>0.7621</v>
      </c>
    </row>
    <row r="7" spans="1:7" ht="40.799999999999997" customHeight="1" x14ac:dyDescent="0.4">
      <c r="A7" s="4" t="s">
        <v>28</v>
      </c>
    </row>
    <row r="8" spans="1:7" ht="18" customHeight="1" x14ac:dyDescent="0.4">
      <c r="B8" t="s">
        <v>17</v>
      </c>
      <c r="C8" t="s">
        <v>16</v>
      </c>
      <c r="D8" t="s">
        <v>18</v>
      </c>
      <c r="E8" t="s">
        <v>19</v>
      </c>
      <c r="F8" t="s">
        <v>20</v>
      </c>
    </row>
    <row r="9" spans="1:7" x14ac:dyDescent="0.4">
      <c r="B9">
        <v>5</v>
      </c>
      <c r="C9">
        <f>C6</f>
        <v>0.44719999999999999</v>
      </c>
      <c r="D9">
        <f>B9^2</f>
        <v>25</v>
      </c>
      <c r="E9">
        <f>C9^2</f>
        <v>0.19998784</v>
      </c>
      <c r="F9">
        <f>B9*C9</f>
        <v>2.2359999999999998</v>
      </c>
    </row>
    <row r="10" spans="1:7" x14ac:dyDescent="0.4">
      <c r="B10">
        <v>10</v>
      </c>
      <c r="C10">
        <f>D6</f>
        <v>0.89439999999999997</v>
      </c>
      <c r="D10">
        <f t="shared" ref="D10:D11" si="1">B10^2</f>
        <v>100</v>
      </c>
      <c r="E10">
        <f t="shared" ref="E10:E11" si="2">C10^2</f>
        <v>0.79995136</v>
      </c>
      <c r="F10">
        <f t="shared" ref="F10:F11" si="3">B10*C10</f>
        <v>8.9439999999999991</v>
      </c>
    </row>
    <row r="11" spans="1:7" x14ac:dyDescent="0.4">
      <c r="B11">
        <v>15</v>
      </c>
      <c r="C11">
        <f>E6</f>
        <v>1.3415999999999999</v>
      </c>
      <c r="D11">
        <f t="shared" si="1"/>
        <v>225</v>
      </c>
      <c r="E11">
        <f t="shared" si="2"/>
        <v>1.7998905599999997</v>
      </c>
      <c r="F11">
        <f t="shared" si="3"/>
        <v>20.123999999999999</v>
      </c>
    </row>
    <row r="12" spans="1:7" x14ac:dyDescent="0.4">
      <c r="B12" s="3" t="s">
        <v>21</v>
      </c>
      <c r="C12" s="3" t="s">
        <v>22</v>
      </c>
      <c r="D12" s="3" t="s">
        <v>24</v>
      </c>
      <c r="E12" s="3" t="s">
        <v>25</v>
      </c>
      <c r="F12" s="3" t="s">
        <v>23</v>
      </c>
    </row>
    <row r="13" spans="1:7" x14ac:dyDescent="0.4">
      <c r="B13">
        <f>SUM(B9:B11)</f>
        <v>30</v>
      </c>
      <c r="C13">
        <f t="shared" ref="C13:F13" si="4">SUM(C9:C11)</f>
        <v>2.6831999999999998</v>
      </c>
      <c r="D13">
        <f t="shared" si="4"/>
        <v>350</v>
      </c>
      <c r="E13">
        <f t="shared" si="4"/>
        <v>2.7998297599999997</v>
      </c>
      <c r="F13">
        <f>SUM(F9:F11)</f>
        <v>31.303999999999998</v>
      </c>
    </row>
    <row r="14" spans="1:7" x14ac:dyDescent="0.4">
      <c r="B14" t="s">
        <v>26</v>
      </c>
      <c r="C14">
        <v>3</v>
      </c>
    </row>
    <row r="15" spans="1:7" ht="28.2" customHeight="1" x14ac:dyDescent="0.4">
      <c r="E15">
        <f>(C14*F13-B13*C13)/(C14*D13-B13^2)</f>
        <v>8.9439999999999978E-2</v>
      </c>
    </row>
    <row r="16" spans="1:7" ht="28.2" customHeight="1" x14ac:dyDescent="0.4">
      <c r="B16" s="1"/>
      <c r="C16" s="1"/>
      <c r="F16">
        <f>ROUND((D13*C13-F13*B13)/(C14*D13-B13^2),3)</f>
        <v>0</v>
      </c>
    </row>
    <row r="17" spans="1:6" ht="36" customHeight="1" x14ac:dyDescent="0.4">
      <c r="F17">
        <f>(C14*F13-B13*C13)/SQRT((C14*D13-B13^2)*(C14*E13-C13^2))</f>
        <v>0.99999999999999956</v>
      </c>
    </row>
    <row r="18" spans="1:6" ht="31.8" customHeight="1" x14ac:dyDescent="0.4"/>
    <row r="19" spans="1:6" ht="38.4" customHeight="1" x14ac:dyDescent="0.4">
      <c r="A19" s="4" t="s">
        <v>33</v>
      </c>
    </row>
    <row r="20" spans="1:6" x14ac:dyDescent="0.4">
      <c r="B20" t="s">
        <v>29</v>
      </c>
      <c r="E20" t="s">
        <v>30</v>
      </c>
    </row>
    <row r="21" spans="1:6" x14ac:dyDescent="0.4">
      <c r="B21" t="s">
        <v>7</v>
      </c>
      <c r="F21">
        <f>ROUND(F6/$E$15,2)</f>
        <v>13.89</v>
      </c>
    </row>
    <row r="22" spans="1:6" x14ac:dyDescent="0.4">
      <c r="B22" t="s">
        <v>8</v>
      </c>
      <c r="F22">
        <f>ROUND(G6/$E$15,2)</f>
        <v>8.52</v>
      </c>
    </row>
    <row r="24" spans="1:6" ht="21" x14ac:dyDescent="0.4">
      <c r="A24" s="4" t="s">
        <v>34</v>
      </c>
    </row>
    <row r="25" spans="1:6" x14ac:dyDescent="0.4">
      <c r="D25" t="s">
        <v>31</v>
      </c>
      <c r="F25" t="s">
        <v>32</v>
      </c>
    </row>
    <row r="26" spans="1:6" x14ac:dyDescent="0.4">
      <c r="B26" t="s">
        <v>7</v>
      </c>
      <c r="C26">
        <f>F21</f>
        <v>13.89</v>
      </c>
      <c r="D26">
        <v>5</v>
      </c>
      <c r="F26">
        <f>C26*D26</f>
        <v>69.45</v>
      </c>
    </row>
    <row r="27" spans="1:6" x14ac:dyDescent="0.4">
      <c r="B27" t="s">
        <v>8</v>
      </c>
      <c r="C27">
        <f>F22</f>
        <v>8.52</v>
      </c>
      <c r="D27">
        <v>10</v>
      </c>
      <c r="F27">
        <f>C27*D27</f>
        <v>85.199999999999989</v>
      </c>
    </row>
  </sheetData>
  <phoneticPr fontId="1" type="noConversion"/>
  <pageMargins left="0.7" right="0.7" top="0.75" bottom="0.75" header="0.3" footer="0.3"/>
  <pageSetup paperSize="205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검량선 작성</vt:lpstr>
      <vt:lpstr>최소제곱법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바이오화공</cp:lastModifiedBy>
  <dcterms:created xsi:type="dcterms:W3CDTF">2022-03-31T03:11:15Z</dcterms:created>
  <dcterms:modified xsi:type="dcterms:W3CDTF">2022-04-03T06:39:30Z</dcterms:modified>
</cp:coreProperties>
</file>